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354" activeTab="1"/>
  </bookViews>
  <sheets>
    <sheet name="Výsledky" sheetId="1" r:id="rId1"/>
    <sheet name="Celkově" sheetId="3" r:id="rId2"/>
  </sheets>
  <calcPr calcId="125725"/>
</workbook>
</file>

<file path=xl/calcChain.xml><?xml version="1.0" encoding="utf-8"?>
<calcChain xmlns="http://schemas.openxmlformats.org/spreadsheetml/2006/main">
  <c r="M4" i="1"/>
  <c r="N4"/>
  <c r="O4"/>
  <c r="P4"/>
  <c r="Q4"/>
  <c r="R4"/>
  <c r="S4"/>
  <c r="M5"/>
  <c r="N5"/>
  <c r="O5"/>
  <c r="P5"/>
  <c r="Q5"/>
  <c r="R5"/>
  <c r="S5"/>
  <c r="M6"/>
  <c r="N6"/>
  <c r="O6"/>
  <c r="P6"/>
  <c r="Q6"/>
  <c r="R6"/>
  <c r="S6"/>
  <c r="M7"/>
  <c r="N7"/>
  <c r="O7"/>
  <c r="P7"/>
  <c r="Q7"/>
  <c r="R7"/>
  <c r="S7"/>
  <c r="M8"/>
  <c r="N8"/>
  <c r="O8"/>
  <c r="P8"/>
  <c r="Q8"/>
  <c r="R8"/>
  <c r="S8"/>
  <c r="M9"/>
  <c r="N9"/>
  <c r="O9"/>
  <c r="P9"/>
  <c r="Q9"/>
  <c r="R9"/>
  <c r="S9"/>
  <c r="M10"/>
  <c r="N10"/>
  <c r="O10"/>
  <c r="P10"/>
  <c r="Q10"/>
  <c r="R10"/>
  <c r="S10"/>
  <c r="M11"/>
  <c r="N11"/>
  <c r="O11"/>
  <c r="P11"/>
  <c r="Q11"/>
  <c r="R11"/>
  <c r="S11"/>
  <c r="M12"/>
  <c r="N12"/>
  <c r="O12"/>
  <c r="P12"/>
  <c r="Q12"/>
  <c r="R12"/>
  <c r="S12"/>
  <c r="M13"/>
  <c r="N13"/>
  <c r="O13"/>
  <c r="P13"/>
  <c r="Q13"/>
  <c r="R13"/>
  <c r="S13"/>
  <c r="M14"/>
  <c r="N14"/>
  <c r="O14"/>
  <c r="P14"/>
  <c r="Q14"/>
  <c r="R14"/>
  <c r="S14"/>
  <c r="M15"/>
  <c r="N15"/>
  <c r="T15"/>
  <c r="O15"/>
  <c r="P15"/>
  <c r="Q15"/>
  <c r="R15"/>
  <c r="S15"/>
  <c r="X14"/>
  <c r="V15"/>
  <c r="T14"/>
  <c r="Z10"/>
  <c r="T10"/>
  <c r="T9"/>
  <c r="T6"/>
  <c r="X6"/>
  <c r="T5"/>
  <c r="Z15"/>
  <c r="Z14"/>
  <c r="T13"/>
  <c r="X13"/>
  <c r="X15"/>
  <c r="Z13"/>
  <c r="V13"/>
  <c r="Z9"/>
  <c r="V9"/>
  <c r="T12"/>
  <c r="Z12"/>
  <c r="T11"/>
  <c r="V11"/>
  <c r="X10"/>
  <c r="T8"/>
  <c r="X8"/>
  <c r="T7"/>
  <c r="X7"/>
  <c r="T4"/>
  <c r="X4"/>
  <c r="Z11"/>
  <c r="X9"/>
  <c r="X5"/>
  <c r="U15"/>
  <c r="Y15"/>
  <c r="W15"/>
  <c r="Y13"/>
  <c r="U13"/>
  <c r="W13"/>
  <c r="Y11"/>
  <c r="U11"/>
  <c r="W11"/>
  <c r="U9"/>
  <c r="Y9"/>
  <c r="W9"/>
  <c r="U7"/>
  <c r="Y7"/>
  <c r="W7"/>
  <c r="U5"/>
  <c r="Y5"/>
  <c r="W5"/>
  <c r="W14"/>
  <c r="U14"/>
  <c r="Y14"/>
  <c r="W12"/>
  <c r="U12"/>
  <c r="Y12"/>
  <c r="W10"/>
  <c r="U10"/>
  <c r="Y10"/>
  <c r="W8"/>
  <c r="U8"/>
  <c r="Y8"/>
  <c r="W6"/>
  <c r="U6"/>
  <c r="Y6"/>
  <c r="W4"/>
  <c r="U4"/>
  <c r="Y4"/>
  <c r="Z7"/>
  <c r="V7"/>
  <c r="Z5"/>
  <c r="V5"/>
  <c r="V14"/>
  <c r="V12"/>
  <c r="V10"/>
  <c r="V8"/>
  <c r="V6"/>
  <c r="V4"/>
  <c r="X11"/>
  <c r="X12"/>
  <c r="Z6"/>
  <c r="Z4"/>
  <c r="Z8"/>
</calcChain>
</file>

<file path=xl/sharedStrings.xml><?xml version="1.0" encoding="utf-8"?>
<sst xmlns="http://schemas.openxmlformats.org/spreadsheetml/2006/main" count="56" uniqueCount="40">
  <si>
    <t>AMATÉRSKÝ POHÁR</t>
  </si>
  <si>
    <t>Bowling Jadran, 25.9.2016</t>
  </si>
  <si>
    <t>Jméno</t>
  </si>
  <si>
    <t>HDC</t>
  </si>
  <si>
    <t>1. hra</t>
  </si>
  <si>
    <t>2. hra</t>
  </si>
  <si>
    <t>3. hra</t>
  </si>
  <si>
    <t>4. hra</t>
  </si>
  <si>
    <t>5. hra</t>
  </si>
  <si>
    <t>6. hra</t>
  </si>
  <si>
    <t>Celkem</t>
  </si>
  <si>
    <t>Průměr</t>
  </si>
  <si>
    <t>Pořadí</t>
  </si>
  <si>
    <t>Mudrák Jiří Erik</t>
  </si>
  <si>
    <t>Lýsek Erik</t>
  </si>
  <si>
    <t>Majchrák Dušan</t>
  </si>
  <si>
    <t>Majchráková Květa</t>
  </si>
  <si>
    <t>Dvořáková Dana</t>
  </si>
  <si>
    <t>Dvořák Jaroslav</t>
  </si>
  <si>
    <t>Masná Veronika</t>
  </si>
  <si>
    <t>Martiška Petr</t>
  </si>
  <si>
    <t>Janík Kamil</t>
  </si>
  <si>
    <t>Štefaník Pavel</t>
  </si>
  <si>
    <t>Matějíček Štefan</t>
  </si>
  <si>
    <t>Teplá Lenka</t>
  </si>
  <si>
    <t>Součet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</si>
  <si>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</si>
  <si>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</si>
  <si>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</si>
  <si>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</si>
  <si>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</si>
  <si>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</si>
  <si>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</si>
  <si>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</si>
  <si>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</si>
  <si>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</si>
  <si>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</si>
  <si>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</si>
  <si>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Součet – součet nejlepších pěti her včetně handicapů</t>
  </si>
  <si>
    <t>Průměr – průměr z nejlepších pěti her bez handicapů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</si>
</sst>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7">
    <font>
      <sz val="10"/>
      <name val="Arial"/>
      <family val="2"/>
      <charset val="238"/>
    </font>
    <font>
      <sz val="10"/>
      <color indexed="62"/>
      <name val="Mangal"/>
      <family val="2"/>
      <charset val="238"/>
    </font>
    <font>
      <sz val="10"/>
      <color indexed="10"/>
      <name val="Mangal"/>
      <family val="2"/>
      <charset val="238"/>
    </font>
    <font>
      <strike/>
      <sz val="10"/>
      <name val="Mangal"/>
      <family val="2"/>
      <charset val="238"/>
    </font>
    <font>
      <b/>
      <sz val="30"/>
      <color indexed="62"/>
      <name val="Arial"/>
      <family val="2"/>
      <charset val="238"/>
    </font>
    <font>
      <i/>
      <sz val="12"/>
      <name val="Arial"/>
      <family val="2"/>
      <charset val="238"/>
    </font>
    <font>
      <sz val="14"/>
      <name val="Arial"/>
      <family val="2"/>
      <charset val="238"/>
    </font>
    <font>
      <b/>
      <sz val="18"/>
      <name val="Arial"/>
      <family val="2"/>
      <charset val="238"/>
    </font>
    <font>
      <sz val="15"/>
      <name val="Arial"/>
      <family val="2"/>
      <charset val="238"/>
    </font>
    <font>
      <b/>
      <sz val="18"/>
      <color indexed="62"/>
      <name val="Arial"/>
      <family val="2"/>
      <charset val="238"/>
    </font>
    <font>
      <sz val="10"/>
      <color indexed="9"/>
      <name val="Arial"/>
      <family val="2"/>
      <charset val="238"/>
    </font>
    <font>
      <sz val="16"/>
      <name val="Arial"/>
      <family val="2"/>
      <charset val="238"/>
    </font>
    <font>
      <b/>
      <sz val="24"/>
      <color indexed="62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sz val="12"/>
      <color indexed="9"/>
      <name val="Arial"/>
      <family val="2"/>
      <charset val="238"/>
    </font>
    <font>
      <strike/>
      <sz val="15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41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42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27"/>
      </patternFill>
    </fill>
    <fill>
      <patternFill patternType="solid">
        <fgColor rgb="FF92D050"/>
        <bgColor indexed="31"/>
      </patternFill>
    </fill>
    <fill>
      <patternFill patternType="solid">
        <fgColor rgb="FF92D050"/>
        <bgColor indexed="43"/>
      </patternFill>
    </fill>
  </fills>
  <borders count="3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ck">
        <color rgb="FFFF0000"/>
      </left>
      <right style="thin">
        <color indexed="8"/>
      </right>
      <top style="thick">
        <color rgb="FFFF0000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 style="thick">
        <color rgb="FFFF0000"/>
      </top>
      <bottom style="thick">
        <color rgb="FFFF0000"/>
      </bottom>
      <diagonal/>
    </border>
    <border>
      <left style="thin">
        <color indexed="8"/>
      </left>
      <right style="medium">
        <color indexed="8"/>
      </right>
      <top style="thick">
        <color rgb="FFFF0000"/>
      </top>
      <bottom style="thick">
        <color rgb="FFFF0000"/>
      </bottom>
      <diagonal/>
    </border>
    <border>
      <left style="medium">
        <color indexed="8"/>
      </left>
      <right style="medium">
        <color indexed="8"/>
      </right>
      <top style="thick">
        <color rgb="FFFF0000"/>
      </top>
      <bottom style="thick">
        <color rgb="FFFF0000"/>
      </bottom>
      <diagonal/>
    </border>
    <border>
      <left style="medium">
        <color indexed="8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medium">
        <color indexed="8"/>
      </right>
      <top style="thick">
        <color rgb="FFFF0000"/>
      </top>
      <bottom style="thick">
        <color rgb="FFFF0000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8">
    <xf numFmtId="0" fontId="0" fillId="0" borderId="0" xfId="0"/>
    <xf numFmtId="49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8" fillId="2" borderId="2" xfId="0" applyFont="1" applyFill="1" applyBorder="1" applyProtection="1">
      <protection locked="0" hidden="1"/>
    </xf>
    <xf numFmtId="0" fontId="8" fillId="3" borderId="2" xfId="0" applyNumberFormat="1" applyFont="1" applyFill="1" applyBorder="1" applyAlignment="1" applyProtection="1">
      <alignment horizontal="center" vertical="center"/>
      <protection hidden="1"/>
    </xf>
    <xf numFmtId="0" fontId="8" fillId="4" borderId="2" xfId="0" applyFont="1" applyFill="1" applyBorder="1" applyAlignment="1" applyProtection="1">
      <alignment horizontal="center" vertical="center"/>
      <protection locked="0" hidden="1"/>
    </xf>
    <xf numFmtId="0" fontId="8" fillId="4" borderId="3" xfId="0" applyFont="1" applyFill="1" applyBorder="1" applyAlignment="1" applyProtection="1">
      <alignment horizontal="center" vertical="center"/>
      <protection locked="0" hidden="1"/>
    </xf>
    <xf numFmtId="0" fontId="8" fillId="5" borderId="4" xfId="0" applyFont="1" applyFill="1" applyBorder="1" applyAlignment="1" applyProtection="1">
      <alignment horizontal="center" vertical="center"/>
      <protection hidden="1"/>
    </xf>
    <xf numFmtId="2" fontId="8" fillId="6" borderId="4" xfId="0" applyNumberFormat="1" applyFont="1" applyFill="1" applyBorder="1" applyAlignment="1" applyProtection="1">
      <alignment horizontal="center" vertical="center"/>
      <protection hidden="1"/>
    </xf>
    <xf numFmtId="0" fontId="9" fillId="7" borderId="4" xfId="0" applyFont="1" applyFill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/>
      <protection hidden="1"/>
    </xf>
    <xf numFmtId="0" fontId="10" fillId="0" borderId="6" xfId="0" applyFont="1" applyBorder="1" applyProtection="1">
      <protection hidden="1"/>
    </xf>
    <xf numFmtId="0" fontId="10" fillId="0" borderId="7" xfId="0" applyFont="1" applyBorder="1" applyProtection="1">
      <protection hidden="1"/>
    </xf>
    <xf numFmtId="0" fontId="8" fillId="2" borderId="8" xfId="0" applyFont="1" applyFill="1" applyBorder="1" applyProtection="1">
      <protection locked="0" hidden="1"/>
    </xf>
    <xf numFmtId="0" fontId="8" fillId="3" borderId="8" xfId="0" applyNumberFormat="1" applyFont="1" applyFill="1" applyBorder="1" applyAlignment="1" applyProtection="1">
      <alignment horizontal="center" vertical="center"/>
      <protection hidden="1"/>
    </xf>
    <xf numFmtId="0" fontId="8" fillId="4" borderId="8" xfId="0" applyFont="1" applyFill="1" applyBorder="1" applyAlignment="1" applyProtection="1">
      <alignment horizontal="center" vertical="center"/>
      <protection locked="0" hidden="1"/>
    </xf>
    <xf numFmtId="0" fontId="8" fillId="4" borderId="9" xfId="0" applyFont="1" applyFill="1" applyBorder="1" applyAlignment="1" applyProtection="1">
      <alignment horizontal="center" vertical="center"/>
      <protection locked="0" hidden="1"/>
    </xf>
    <xf numFmtId="0" fontId="8" fillId="5" borderId="10" xfId="0" applyFont="1" applyFill="1" applyBorder="1" applyAlignment="1" applyProtection="1">
      <alignment horizontal="center" vertical="center"/>
      <protection hidden="1"/>
    </xf>
    <xf numFmtId="2" fontId="8" fillId="6" borderId="10" xfId="0" applyNumberFormat="1" applyFont="1" applyFill="1" applyBorder="1" applyAlignment="1" applyProtection="1">
      <alignment horizontal="center" vertical="center"/>
      <protection hidden="1"/>
    </xf>
    <xf numFmtId="0" fontId="9" fillId="7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0" fillId="0" borderId="12" xfId="0" applyFont="1" applyBorder="1" applyProtection="1">
      <protection hidden="1"/>
    </xf>
    <xf numFmtId="0" fontId="8" fillId="2" borderId="13" xfId="0" applyFont="1" applyFill="1" applyBorder="1" applyProtection="1">
      <protection locked="0" hidden="1"/>
    </xf>
    <xf numFmtId="0" fontId="8" fillId="4" borderId="13" xfId="0" applyFont="1" applyFill="1" applyBorder="1" applyAlignment="1" applyProtection="1">
      <alignment horizontal="center" vertical="center"/>
      <protection locked="0" hidden="1"/>
    </xf>
    <xf numFmtId="0" fontId="8" fillId="4" borderId="14" xfId="0" applyFont="1" applyFill="1" applyBorder="1" applyAlignment="1" applyProtection="1">
      <alignment horizontal="center" vertical="center"/>
      <protection locked="0" hidden="1"/>
    </xf>
    <xf numFmtId="0" fontId="10" fillId="0" borderId="15" xfId="0" applyFont="1" applyBorder="1" applyProtection="1">
      <protection hidden="1"/>
    </xf>
    <xf numFmtId="0" fontId="10" fillId="0" borderId="16" xfId="0" applyFont="1" applyBorder="1" applyAlignment="1" applyProtection="1">
      <alignment horizontal="center"/>
      <protection hidden="1"/>
    </xf>
    <xf numFmtId="0" fontId="10" fillId="0" borderId="16" xfId="0" applyFont="1" applyBorder="1" applyProtection="1">
      <protection hidden="1"/>
    </xf>
    <xf numFmtId="0" fontId="10" fillId="0" borderId="17" xfId="0" applyFont="1" applyBorder="1" applyProtection="1">
      <protection hidden="1"/>
    </xf>
    <xf numFmtId="0" fontId="6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3" fillId="0" borderId="0" xfId="0" applyFont="1" applyAlignment="1" applyProtection="1">
      <alignment horizontal="center" wrapText="1"/>
      <protection hidden="1"/>
    </xf>
    <xf numFmtId="49" fontId="14" fillId="0" borderId="0" xfId="0" applyNumberFormat="1" applyFont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left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9" borderId="6" xfId="0" applyFont="1" applyFill="1" applyBorder="1" applyAlignment="1" applyProtection="1">
      <alignment horizontal="center"/>
      <protection hidden="1"/>
    </xf>
    <xf numFmtId="0" fontId="15" fillId="9" borderId="6" xfId="0" applyFont="1" applyFill="1" applyBorder="1" applyAlignment="1" applyProtection="1">
      <alignment horizontal="left"/>
      <protection hidden="1"/>
    </xf>
    <xf numFmtId="0" fontId="15" fillId="9" borderId="7" xfId="0" applyFont="1" applyFill="1" applyBorder="1" applyAlignment="1" applyProtection="1">
      <alignment horizontal="center"/>
      <protection hidden="1"/>
    </xf>
    <xf numFmtId="49" fontId="11" fillId="4" borderId="18" xfId="0" applyNumberFormat="1" applyFont="1" applyFill="1" applyBorder="1" applyAlignment="1" applyProtection="1">
      <alignment horizontal="center"/>
      <protection hidden="1"/>
    </xf>
    <xf numFmtId="0" fontId="11" fillId="2" borderId="18" xfId="0" applyFont="1" applyFill="1" applyBorder="1" applyAlignment="1" applyProtection="1">
      <alignment horizontal="left"/>
      <protection hidden="1"/>
    </xf>
    <xf numFmtId="0" fontId="11" fillId="8" borderId="18" xfId="0" applyFont="1" applyFill="1" applyBorder="1" applyAlignment="1" applyProtection="1">
      <alignment horizontal="center"/>
      <protection hidden="1"/>
    </xf>
    <xf numFmtId="0" fontId="15" fillId="0" borderId="11" xfId="0" applyFont="1" applyBorder="1" applyAlignment="1" applyProtection="1">
      <alignment horizontal="center"/>
      <protection hidden="1"/>
    </xf>
    <xf numFmtId="0" fontId="15" fillId="9" borderId="0" xfId="0" applyFont="1" applyFill="1" applyBorder="1" applyAlignment="1" applyProtection="1">
      <alignment horizontal="center"/>
      <protection hidden="1"/>
    </xf>
    <xf numFmtId="0" fontId="15" fillId="9" borderId="0" xfId="0" applyFont="1" applyFill="1" applyBorder="1" applyAlignment="1" applyProtection="1">
      <alignment horizontal="left"/>
      <protection hidden="1"/>
    </xf>
    <xf numFmtId="0" fontId="15" fillId="9" borderId="12" xfId="0" applyFont="1" applyFill="1" applyBorder="1" applyAlignment="1" applyProtection="1">
      <alignment horizontal="center"/>
      <protection hidden="1"/>
    </xf>
    <xf numFmtId="49" fontId="11" fillId="4" borderId="10" xfId="0" applyNumberFormat="1" applyFont="1" applyFill="1" applyBorder="1" applyAlignment="1" applyProtection="1">
      <alignment horizontal="center"/>
      <protection hidden="1"/>
    </xf>
    <xf numFmtId="0" fontId="11" fillId="2" borderId="10" xfId="0" applyFont="1" applyFill="1" applyBorder="1" applyAlignment="1" applyProtection="1">
      <alignment horizontal="left"/>
      <protection hidden="1"/>
    </xf>
    <xf numFmtId="0" fontId="11" fillId="8" borderId="10" xfId="0" applyFont="1" applyFill="1" applyBorder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center"/>
      <protection hidden="1"/>
    </xf>
    <xf numFmtId="0" fontId="15" fillId="9" borderId="16" xfId="0" applyFont="1" applyFill="1" applyBorder="1" applyAlignment="1" applyProtection="1">
      <alignment horizontal="center"/>
      <protection hidden="1"/>
    </xf>
    <xf numFmtId="0" fontId="15" fillId="9" borderId="16" xfId="0" applyFont="1" applyFill="1" applyBorder="1" applyAlignment="1" applyProtection="1">
      <alignment horizontal="left"/>
      <protection hidden="1"/>
    </xf>
    <xf numFmtId="0" fontId="15" fillId="9" borderId="17" xfId="0" applyFont="1" applyFill="1" applyBorder="1" applyAlignment="1" applyProtection="1">
      <alignment horizontal="center"/>
      <protection hidden="1"/>
    </xf>
    <xf numFmtId="0" fontId="16" fillId="4" borderId="2" xfId="0" applyFont="1" applyFill="1" applyBorder="1" applyAlignment="1" applyProtection="1">
      <alignment horizontal="center" vertical="center"/>
      <protection locked="0" hidden="1"/>
    </xf>
    <xf numFmtId="0" fontId="16" fillId="4" borderId="8" xfId="0" applyFont="1" applyFill="1" applyBorder="1" applyAlignment="1" applyProtection="1">
      <alignment horizontal="center" vertical="center"/>
      <protection locked="0" hidden="1"/>
    </xf>
    <xf numFmtId="0" fontId="16" fillId="4" borderId="13" xfId="0" applyFont="1" applyFill="1" applyBorder="1" applyAlignment="1" applyProtection="1">
      <alignment horizontal="center" vertical="center"/>
      <protection locked="0" hidden="1"/>
    </xf>
    <xf numFmtId="0" fontId="16" fillId="4" borderId="9" xfId="0" applyFont="1" applyFill="1" applyBorder="1" applyAlignment="1" applyProtection="1">
      <alignment horizontal="center" vertical="center"/>
      <protection locked="0" hidden="1"/>
    </xf>
    <xf numFmtId="164" fontId="11" fillId="5" borderId="18" xfId="0" applyNumberFormat="1" applyFont="1" applyFill="1" applyBorder="1" applyAlignment="1" applyProtection="1">
      <alignment horizontal="center"/>
      <protection hidden="1"/>
    </xf>
    <xf numFmtId="164" fontId="11" fillId="5" borderId="10" xfId="0" applyNumberFormat="1" applyFont="1" applyFill="1" applyBorder="1" applyAlignment="1" applyProtection="1">
      <alignment horizontal="center"/>
      <protection hidden="1"/>
    </xf>
    <xf numFmtId="49" fontId="7" fillId="0" borderId="2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49" fontId="7" fillId="0" borderId="19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0" borderId="0" xfId="0" applyAlignment="1"/>
    <xf numFmtId="49" fontId="7" fillId="0" borderId="21" xfId="0" applyNumberFormat="1" applyFont="1" applyBorder="1" applyAlignment="1" applyProtection="1">
      <alignment horizontal="center" vertical="center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0" fontId="6" fillId="0" borderId="22" xfId="0" applyNumberFormat="1" applyFont="1" applyBorder="1" applyAlignment="1" applyProtection="1">
      <alignment horizontal="center" vertical="center"/>
      <protection hidden="1"/>
    </xf>
    <xf numFmtId="2" fontId="6" fillId="0" borderId="22" xfId="0" applyNumberFormat="1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8" fillId="2" borderId="23" xfId="0" applyFont="1" applyFill="1" applyBorder="1" applyProtection="1">
      <protection locked="0" hidden="1"/>
    </xf>
    <xf numFmtId="0" fontId="8" fillId="3" borderId="23" xfId="0" applyNumberFormat="1" applyFont="1" applyFill="1" applyBorder="1" applyAlignment="1" applyProtection="1">
      <alignment horizontal="center" vertical="center"/>
      <protection hidden="1"/>
    </xf>
    <xf numFmtId="0" fontId="8" fillId="4" borderId="23" xfId="0" applyFont="1" applyFill="1" applyBorder="1" applyAlignment="1" applyProtection="1">
      <alignment horizontal="center" vertical="center"/>
      <protection locked="0" hidden="1"/>
    </xf>
    <xf numFmtId="0" fontId="16" fillId="4" borderId="23" xfId="0" applyFont="1" applyFill="1" applyBorder="1" applyAlignment="1" applyProtection="1">
      <alignment horizontal="center" vertical="center"/>
      <protection locked="0" hidden="1"/>
    </xf>
    <xf numFmtId="0" fontId="8" fillId="4" borderId="24" xfId="0" applyFont="1" applyFill="1" applyBorder="1" applyAlignment="1" applyProtection="1">
      <alignment horizontal="center" vertical="center"/>
      <protection locked="0" hidden="1"/>
    </xf>
    <xf numFmtId="0" fontId="8" fillId="5" borderId="25" xfId="0" applyFont="1" applyFill="1" applyBorder="1" applyAlignment="1" applyProtection="1">
      <alignment horizontal="center" vertical="center"/>
      <protection hidden="1"/>
    </xf>
    <xf numFmtId="2" fontId="8" fillId="6" borderId="25" xfId="0" applyNumberFormat="1" applyFont="1" applyFill="1" applyBorder="1" applyAlignment="1" applyProtection="1">
      <alignment horizontal="center" vertical="center"/>
      <protection hidden="1"/>
    </xf>
    <xf numFmtId="0" fontId="9" fillId="7" borderId="25" xfId="0" applyFont="1" applyFill="1" applyBorder="1" applyAlignment="1" applyProtection="1">
      <alignment horizontal="center" vertical="center"/>
      <protection hidden="1"/>
    </xf>
    <xf numFmtId="49" fontId="11" fillId="4" borderId="26" xfId="0" applyNumberFormat="1" applyFont="1" applyFill="1" applyBorder="1" applyAlignment="1" applyProtection="1">
      <alignment horizontal="center"/>
      <protection hidden="1"/>
    </xf>
    <xf numFmtId="0" fontId="11" fillId="2" borderId="26" xfId="0" applyFont="1" applyFill="1" applyBorder="1" applyAlignment="1" applyProtection="1">
      <alignment horizontal="left"/>
      <protection hidden="1"/>
    </xf>
    <xf numFmtId="1" fontId="11" fillId="5" borderId="26" xfId="0" applyNumberFormat="1" applyFont="1" applyFill="1" applyBorder="1" applyAlignment="1" applyProtection="1">
      <alignment horizontal="center"/>
      <protection hidden="1"/>
    </xf>
    <xf numFmtId="0" fontId="11" fillId="8" borderId="26" xfId="0" applyFont="1" applyFill="1" applyBorder="1" applyAlignment="1" applyProtection="1">
      <alignment horizontal="center"/>
      <protection hidden="1"/>
    </xf>
    <xf numFmtId="49" fontId="11" fillId="4" borderId="27" xfId="0" applyNumberFormat="1" applyFont="1" applyFill="1" applyBorder="1" applyAlignment="1" applyProtection="1">
      <alignment horizontal="center"/>
      <protection hidden="1"/>
    </xf>
    <xf numFmtId="0" fontId="11" fillId="2" borderId="27" xfId="0" applyFont="1" applyFill="1" applyBorder="1" applyAlignment="1" applyProtection="1">
      <alignment horizontal="left"/>
      <protection hidden="1"/>
    </xf>
    <xf numFmtId="164" fontId="11" fillId="5" borderId="27" xfId="0" applyNumberFormat="1" applyFont="1" applyFill="1" applyBorder="1" applyAlignment="1" applyProtection="1">
      <alignment horizontal="center"/>
      <protection hidden="1"/>
    </xf>
    <xf numFmtId="0" fontId="11" fillId="8" borderId="27" xfId="0" applyFont="1" applyFill="1" applyBorder="1" applyAlignment="1" applyProtection="1">
      <alignment horizontal="center"/>
      <protection hidden="1"/>
    </xf>
    <xf numFmtId="0" fontId="8" fillId="10" borderId="28" xfId="0" applyFont="1" applyFill="1" applyBorder="1" applyProtection="1">
      <protection locked="0" hidden="1"/>
    </xf>
    <xf numFmtId="0" fontId="8" fillId="11" borderId="29" xfId="0" applyNumberFormat="1" applyFont="1" applyFill="1" applyBorder="1" applyAlignment="1" applyProtection="1">
      <alignment horizontal="center" vertical="center"/>
      <protection hidden="1"/>
    </xf>
    <xf numFmtId="0" fontId="8" fillId="12" borderId="29" xfId="0" applyFont="1" applyFill="1" applyBorder="1" applyAlignment="1" applyProtection="1">
      <alignment horizontal="center" vertical="center"/>
      <protection locked="0" hidden="1"/>
    </xf>
    <xf numFmtId="0" fontId="16" fillId="12" borderId="29" xfId="0" applyFont="1" applyFill="1" applyBorder="1" applyAlignment="1" applyProtection="1">
      <alignment horizontal="center" vertical="center"/>
      <protection locked="0" hidden="1"/>
    </xf>
    <xf numFmtId="0" fontId="8" fillId="12" borderId="30" xfId="0" applyFont="1" applyFill="1" applyBorder="1" applyAlignment="1" applyProtection="1">
      <alignment horizontal="center" vertical="center"/>
      <protection locked="0" hidden="1"/>
    </xf>
    <xf numFmtId="0" fontId="8" fillId="13" borderId="31" xfId="0" applyFont="1" applyFill="1" applyBorder="1" applyAlignment="1" applyProtection="1">
      <alignment horizontal="center" vertical="center"/>
      <protection hidden="1"/>
    </xf>
    <xf numFmtId="2" fontId="8" fillId="11" borderId="31" xfId="0" applyNumberFormat="1" applyFont="1" applyFill="1" applyBorder="1" applyAlignment="1" applyProtection="1">
      <alignment horizontal="center" vertical="center"/>
      <protection hidden="1"/>
    </xf>
    <xf numFmtId="0" fontId="9" fillId="14" borderId="32" xfId="0" applyFont="1" applyFill="1" applyBorder="1" applyAlignment="1" applyProtection="1">
      <alignment horizontal="center" vertical="center"/>
      <protection hidden="1"/>
    </xf>
    <xf numFmtId="49" fontId="11" fillId="12" borderId="33" xfId="0" applyNumberFormat="1" applyFont="1" applyFill="1" applyBorder="1" applyAlignment="1" applyProtection="1">
      <alignment horizontal="center"/>
      <protection hidden="1"/>
    </xf>
    <xf numFmtId="0" fontId="11" fillId="10" borderId="31" xfId="0" applyFont="1" applyFill="1" applyBorder="1" applyAlignment="1" applyProtection="1">
      <alignment horizontal="left"/>
      <protection hidden="1"/>
    </xf>
    <xf numFmtId="164" fontId="11" fillId="13" borderId="31" xfId="0" applyNumberFormat="1" applyFont="1" applyFill="1" applyBorder="1" applyAlignment="1" applyProtection="1">
      <alignment horizontal="center"/>
      <protection hidden="1"/>
    </xf>
    <xf numFmtId="0" fontId="11" fillId="15" borderId="32" xfId="0" applyFont="1" applyFill="1" applyBorder="1" applyAlignment="1" applyProtection="1">
      <alignment horizontal="center"/>
      <protection hidden="1"/>
    </xf>
  </cellXfs>
  <cellStyles count="10">
    <cellStyle name="Bez názvu1" xfId="1"/>
    <cellStyle name="Bez názvu2" xfId="2"/>
    <cellStyle name="Bez názvu3" xfId="3"/>
    <cellStyle name="Bez názvu4" xfId="4"/>
    <cellStyle name="Bez názvu5" xfId="5"/>
    <cellStyle name="Bez názvu6" xfId="6"/>
    <cellStyle name="Bez názvu7" xfId="7"/>
    <cellStyle name="Bez názvu8" xfId="8"/>
    <cellStyle name="Bez názvu9" xfId="9"/>
    <cellStyle name="normální" xfId="0" builtinId="0"/>
  </cellStyles>
  <dxfs count="9">
    <dxf>
      <font>
        <b val="0"/>
        <strike/>
        <condense val="0"/>
        <extend val="0"/>
      </font>
    </dxf>
    <dxf>
      <font>
        <b val="0"/>
        <strike/>
        <condense val="0"/>
        <extend val="0"/>
      </font>
    </dxf>
    <dxf>
      <font>
        <b val="0"/>
        <strike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FE7F5"/>
      <rgbColor rgb="00CCFFCC"/>
      <rgbColor rgb="00E6E6FF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FF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22"/>
  <sheetViews>
    <sheetView workbookViewId="0">
      <selection activeCell="J18" sqref="J18"/>
    </sheetView>
  </sheetViews>
  <sheetFormatPr defaultColWidth="11.5703125" defaultRowHeight="22.7" customHeight="1"/>
  <cols>
    <col min="1" max="1" width="5.140625" style="1" customWidth="1"/>
    <col min="2" max="2" width="25.7109375" style="2" customWidth="1"/>
    <col min="3" max="3" width="6.42578125" style="3" customWidth="1"/>
    <col min="4" max="9" width="10.140625" style="2" customWidth="1"/>
    <col min="10" max="10" width="11.5703125" style="2"/>
    <col min="11" max="11" width="11.5703125" style="4"/>
    <col min="12" max="12" width="9" style="5" customWidth="1"/>
    <col min="13" max="13" width="11.5703125" style="2"/>
    <col min="14" max="19" width="11.5703125" style="5"/>
    <col min="20" max="16384" width="11.5703125" style="2"/>
  </cols>
  <sheetData>
    <row r="1" spans="1:26" s="5" customFormat="1" ht="42.6" customHeight="1">
      <c r="A1" s="6"/>
      <c r="C1" s="3"/>
      <c r="D1" s="69" t="s">
        <v>0</v>
      </c>
      <c r="E1" s="69"/>
      <c r="F1" s="69"/>
      <c r="G1" s="69"/>
      <c r="H1" s="69"/>
      <c r="I1" s="69"/>
      <c r="J1" s="70" t="s">
        <v>1</v>
      </c>
      <c r="K1" s="70"/>
      <c r="L1" s="70"/>
    </row>
    <row r="2" spans="1:26" ht="12.75">
      <c r="D2" s="5"/>
      <c r="E2" s="5"/>
      <c r="F2" s="5"/>
      <c r="G2" s="5"/>
      <c r="H2" s="5"/>
      <c r="I2" s="5"/>
      <c r="J2" s="5"/>
      <c r="K2" s="7"/>
    </row>
    <row r="3" spans="1:26" s="9" customFormat="1" ht="23.1" customHeight="1" thickBot="1">
      <c r="A3" s="8"/>
      <c r="B3" s="76" t="s">
        <v>2</v>
      </c>
      <c r="C3" s="77" t="s">
        <v>3</v>
      </c>
      <c r="D3" s="76" t="s">
        <v>4</v>
      </c>
      <c r="E3" s="76" t="s">
        <v>5</v>
      </c>
      <c r="F3" s="76" t="s">
        <v>6</v>
      </c>
      <c r="G3" s="76" t="s">
        <v>7</v>
      </c>
      <c r="H3" s="76" t="s">
        <v>8</v>
      </c>
      <c r="I3" s="76" t="s">
        <v>9</v>
      </c>
      <c r="J3" s="76" t="s">
        <v>10</v>
      </c>
      <c r="K3" s="78" t="s">
        <v>11</v>
      </c>
      <c r="L3" s="79" t="s">
        <v>12</v>
      </c>
    </row>
    <row r="4" spans="1:26" ht="22.7" customHeight="1" thickTop="1" thickBot="1">
      <c r="A4" s="75"/>
      <c r="B4" s="96" t="s">
        <v>13</v>
      </c>
      <c r="C4" s="97">
        <v>0</v>
      </c>
      <c r="D4" s="98">
        <v>164</v>
      </c>
      <c r="E4" s="98">
        <v>141</v>
      </c>
      <c r="F4" s="98">
        <v>191</v>
      </c>
      <c r="G4" s="99">
        <v>129</v>
      </c>
      <c r="H4" s="98">
        <v>160</v>
      </c>
      <c r="I4" s="100">
        <v>147</v>
      </c>
      <c r="J4" s="101">
        <v>803</v>
      </c>
      <c r="K4" s="102">
        <v>160.6</v>
      </c>
      <c r="L4" s="103">
        <v>2</v>
      </c>
      <c r="M4" s="18">
        <f t="shared" ref="M4:M15" si="0">IF(I4=0,0,LARGE(D4:I4,6))</f>
        <v>129</v>
      </c>
      <c r="N4" s="17">
        <f t="shared" ref="N4:N15" si="1">0.6+D4</f>
        <v>164.6</v>
      </c>
      <c r="O4" s="17">
        <f t="shared" ref="O4:O15" si="2">0.5+E4</f>
        <v>141.5</v>
      </c>
      <c r="P4" s="17">
        <f t="shared" ref="P4:P15" si="3">0.4+F4</f>
        <v>191.4</v>
      </c>
      <c r="Q4" s="17">
        <f t="shared" ref="Q4:Q15" si="4">0.3+G4</f>
        <v>129.30000000000001</v>
      </c>
      <c r="R4" s="17">
        <f t="shared" ref="R4:R15" si="5">0.2+H4</f>
        <v>160.19999999999999</v>
      </c>
      <c r="S4" s="17">
        <f t="shared" ref="S4:S15" si="6">0.1+I4</f>
        <v>147.1</v>
      </c>
      <c r="T4" s="18">
        <f t="shared" ref="T4:T15" si="7">LARGE(N4:S4,6)</f>
        <v>129.30000000000001</v>
      </c>
      <c r="U4" s="18">
        <f t="shared" ref="U4:Z4" si="8">IF(N4-$T$4&gt;0,0,1)</f>
        <v>0</v>
      </c>
      <c r="V4" s="18">
        <f t="shared" si="8"/>
        <v>0</v>
      </c>
      <c r="W4" s="18">
        <f t="shared" si="8"/>
        <v>0</v>
      </c>
      <c r="X4" s="18">
        <f t="shared" si="8"/>
        <v>1</v>
      </c>
      <c r="Y4" s="18">
        <f t="shared" si="8"/>
        <v>0</v>
      </c>
      <c r="Z4" s="19">
        <f t="shared" si="8"/>
        <v>0</v>
      </c>
    </row>
    <row r="5" spans="1:26" ht="22.7" customHeight="1" thickBot="1">
      <c r="A5" s="71"/>
      <c r="B5" s="80" t="s">
        <v>14</v>
      </c>
      <c r="C5" s="81">
        <v>0</v>
      </c>
      <c r="D5" s="82">
        <v>196</v>
      </c>
      <c r="E5" s="82">
        <v>160</v>
      </c>
      <c r="F5" s="82">
        <v>178</v>
      </c>
      <c r="G5" s="82">
        <v>149</v>
      </c>
      <c r="H5" s="83">
        <v>129</v>
      </c>
      <c r="I5" s="84">
        <v>142</v>
      </c>
      <c r="J5" s="85">
        <v>825</v>
      </c>
      <c r="K5" s="86">
        <v>165</v>
      </c>
      <c r="L5" s="87">
        <v>1</v>
      </c>
      <c r="M5" s="27">
        <f t="shared" si="0"/>
        <v>129</v>
      </c>
      <c r="N5" s="28">
        <f t="shared" si="1"/>
        <v>196.6</v>
      </c>
      <c r="O5" s="28">
        <f t="shared" si="2"/>
        <v>160.5</v>
      </c>
      <c r="P5" s="28">
        <f t="shared" si="3"/>
        <v>178.4</v>
      </c>
      <c r="Q5" s="28">
        <f t="shared" si="4"/>
        <v>149.30000000000001</v>
      </c>
      <c r="R5" s="28">
        <f t="shared" si="5"/>
        <v>129.19999999999999</v>
      </c>
      <c r="S5" s="28">
        <f t="shared" si="6"/>
        <v>142.1</v>
      </c>
      <c r="T5" s="29">
        <f t="shared" si="7"/>
        <v>129.19999999999999</v>
      </c>
      <c r="U5" s="29">
        <f t="shared" ref="U5:Z5" si="9">IF(N5-$T$5&gt;0,0,1)</f>
        <v>0</v>
      </c>
      <c r="V5" s="29">
        <f t="shared" si="9"/>
        <v>0</v>
      </c>
      <c r="W5" s="29">
        <f t="shared" si="9"/>
        <v>0</v>
      </c>
      <c r="X5" s="29">
        <f t="shared" si="9"/>
        <v>0</v>
      </c>
      <c r="Y5" s="29">
        <f t="shared" si="9"/>
        <v>1</v>
      </c>
      <c r="Z5" s="30">
        <f t="shared" si="9"/>
        <v>0</v>
      </c>
    </row>
    <row r="6" spans="1:26" ht="22.7" customHeight="1">
      <c r="A6" s="68"/>
      <c r="B6" s="10" t="s">
        <v>15</v>
      </c>
      <c r="C6" s="11">
        <v>0</v>
      </c>
      <c r="D6" s="12">
        <v>121</v>
      </c>
      <c r="E6" s="12">
        <v>98</v>
      </c>
      <c r="F6" s="12">
        <v>95</v>
      </c>
      <c r="G6" s="62">
        <v>80</v>
      </c>
      <c r="H6" s="12">
        <v>91</v>
      </c>
      <c r="I6" s="13">
        <v>80</v>
      </c>
      <c r="J6" s="14">
        <v>485</v>
      </c>
      <c r="K6" s="15">
        <v>97</v>
      </c>
      <c r="L6" s="16">
        <v>12</v>
      </c>
      <c r="M6" s="27">
        <f t="shared" si="0"/>
        <v>80</v>
      </c>
      <c r="N6" s="28">
        <f t="shared" si="1"/>
        <v>121.6</v>
      </c>
      <c r="O6" s="28">
        <f t="shared" si="2"/>
        <v>98.5</v>
      </c>
      <c r="P6" s="28">
        <f t="shared" si="3"/>
        <v>95.4</v>
      </c>
      <c r="Q6" s="28">
        <f t="shared" si="4"/>
        <v>80.3</v>
      </c>
      <c r="R6" s="28">
        <f t="shared" si="5"/>
        <v>91.2</v>
      </c>
      <c r="S6" s="28">
        <f t="shared" si="6"/>
        <v>80.099999999999994</v>
      </c>
      <c r="T6" s="29">
        <f t="shared" si="7"/>
        <v>80.099999999999994</v>
      </c>
      <c r="U6" s="29">
        <f t="shared" ref="U6:Z6" si="10">IF(N6-$T$6&gt;0,0,1)</f>
        <v>0</v>
      </c>
      <c r="V6" s="29">
        <f t="shared" si="10"/>
        <v>0</v>
      </c>
      <c r="W6" s="29">
        <f t="shared" si="10"/>
        <v>0</v>
      </c>
      <c r="X6" s="29">
        <f t="shared" si="10"/>
        <v>0</v>
      </c>
      <c r="Y6" s="29">
        <f t="shared" si="10"/>
        <v>0</v>
      </c>
      <c r="Z6" s="30">
        <f t="shared" si="10"/>
        <v>1</v>
      </c>
    </row>
    <row r="7" spans="1:26" ht="22.7" customHeight="1">
      <c r="A7" s="68"/>
      <c r="B7" s="31" t="s">
        <v>16</v>
      </c>
      <c r="C7" s="21">
        <v>8</v>
      </c>
      <c r="D7" s="32">
        <v>101</v>
      </c>
      <c r="E7" s="32">
        <v>153</v>
      </c>
      <c r="F7" s="64">
        <v>90</v>
      </c>
      <c r="G7" s="32">
        <v>97</v>
      </c>
      <c r="H7" s="32">
        <v>107</v>
      </c>
      <c r="I7" s="33">
        <v>110</v>
      </c>
      <c r="J7" s="24">
        <v>608</v>
      </c>
      <c r="K7" s="25">
        <v>113.6</v>
      </c>
      <c r="L7" s="26">
        <v>10</v>
      </c>
      <c r="M7" s="27">
        <f t="shared" si="0"/>
        <v>90</v>
      </c>
      <c r="N7" s="28">
        <f t="shared" si="1"/>
        <v>101.6</v>
      </c>
      <c r="O7" s="28">
        <f t="shared" si="2"/>
        <v>153.5</v>
      </c>
      <c r="P7" s="28">
        <f t="shared" si="3"/>
        <v>90.4</v>
      </c>
      <c r="Q7" s="28">
        <f t="shared" si="4"/>
        <v>97.3</v>
      </c>
      <c r="R7" s="28">
        <f t="shared" si="5"/>
        <v>107.2</v>
      </c>
      <c r="S7" s="28">
        <f t="shared" si="6"/>
        <v>110.1</v>
      </c>
      <c r="T7" s="29">
        <f t="shared" si="7"/>
        <v>90.4</v>
      </c>
      <c r="U7" s="29">
        <f t="shared" ref="U7:Z7" si="11">IF(N7-$T$7&gt;0,0,1)</f>
        <v>0</v>
      </c>
      <c r="V7" s="29">
        <f t="shared" si="11"/>
        <v>0</v>
      </c>
      <c r="W7" s="29">
        <f t="shared" si="11"/>
        <v>1</v>
      </c>
      <c r="X7" s="29">
        <f t="shared" si="11"/>
        <v>0</v>
      </c>
      <c r="Y7" s="29">
        <f t="shared" si="11"/>
        <v>0</v>
      </c>
      <c r="Z7" s="30">
        <f t="shared" si="11"/>
        <v>0</v>
      </c>
    </row>
    <row r="8" spans="1:26" ht="22.7" customHeight="1">
      <c r="A8" s="68"/>
      <c r="B8" s="10" t="s">
        <v>17</v>
      </c>
      <c r="C8" s="11">
        <v>8</v>
      </c>
      <c r="D8" s="12">
        <v>126</v>
      </c>
      <c r="E8" s="12">
        <v>148</v>
      </c>
      <c r="F8" s="62">
        <v>122</v>
      </c>
      <c r="G8" s="12">
        <v>133</v>
      </c>
      <c r="H8" s="12">
        <v>155</v>
      </c>
      <c r="I8" s="13">
        <v>148</v>
      </c>
      <c r="J8" s="14">
        <v>750</v>
      </c>
      <c r="K8" s="15">
        <v>142</v>
      </c>
      <c r="L8" s="16">
        <v>4</v>
      </c>
      <c r="M8" s="27">
        <f t="shared" si="0"/>
        <v>122</v>
      </c>
      <c r="N8" s="28">
        <f t="shared" si="1"/>
        <v>126.6</v>
      </c>
      <c r="O8" s="28">
        <f t="shared" si="2"/>
        <v>148.5</v>
      </c>
      <c r="P8" s="28">
        <f t="shared" si="3"/>
        <v>122.4</v>
      </c>
      <c r="Q8" s="28">
        <f t="shared" si="4"/>
        <v>133.30000000000001</v>
      </c>
      <c r="R8" s="28">
        <f t="shared" si="5"/>
        <v>155.19999999999999</v>
      </c>
      <c r="S8" s="28">
        <f t="shared" si="6"/>
        <v>148.1</v>
      </c>
      <c r="T8" s="29">
        <f t="shared" si="7"/>
        <v>122.4</v>
      </c>
      <c r="U8" s="29">
        <f t="shared" ref="U8:Z8" si="12">IF(N8-$T$8&gt;0,0,1)</f>
        <v>0</v>
      </c>
      <c r="V8" s="29">
        <f t="shared" si="12"/>
        <v>0</v>
      </c>
      <c r="W8" s="29">
        <f t="shared" si="12"/>
        <v>1</v>
      </c>
      <c r="X8" s="29">
        <f t="shared" si="12"/>
        <v>0</v>
      </c>
      <c r="Y8" s="29">
        <f t="shared" si="12"/>
        <v>0</v>
      </c>
      <c r="Z8" s="30">
        <f t="shared" si="12"/>
        <v>0</v>
      </c>
    </row>
    <row r="9" spans="1:26" ht="22.7" customHeight="1">
      <c r="A9" s="68"/>
      <c r="B9" s="20" t="s">
        <v>18</v>
      </c>
      <c r="C9" s="21">
        <v>0</v>
      </c>
      <c r="D9" s="22">
        <v>163</v>
      </c>
      <c r="E9" s="22">
        <v>119</v>
      </c>
      <c r="F9" s="22">
        <v>158</v>
      </c>
      <c r="G9" s="22">
        <v>170</v>
      </c>
      <c r="H9" s="22">
        <v>129</v>
      </c>
      <c r="I9" s="65">
        <v>102</v>
      </c>
      <c r="J9" s="24">
        <v>739</v>
      </c>
      <c r="K9" s="25">
        <v>147.80000000000001</v>
      </c>
      <c r="L9" s="26">
        <v>5</v>
      </c>
      <c r="M9" s="27">
        <f t="shared" si="0"/>
        <v>102</v>
      </c>
      <c r="N9" s="28">
        <f t="shared" si="1"/>
        <v>163.6</v>
      </c>
      <c r="O9" s="28">
        <f t="shared" si="2"/>
        <v>119.5</v>
      </c>
      <c r="P9" s="28">
        <f t="shared" si="3"/>
        <v>158.4</v>
      </c>
      <c r="Q9" s="28">
        <f t="shared" si="4"/>
        <v>170.3</v>
      </c>
      <c r="R9" s="28">
        <f t="shared" si="5"/>
        <v>129.19999999999999</v>
      </c>
      <c r="S9" s="28">
        <f t="shared" si="6"/>
        <v>102.1</v>
      </c>
      <c r="T9" s="29">
        <f t="shared" si="7"/>
        <v>102.1</v>
      </c>
      <c r="U9" s="29">
        <f t="shared" ref="U9:Z9" si="13">IF(N9-$T$9&gt;0,0,1)</f>
        <v>0</v>
      </c>
      <c r="V9" s="29">
        <f t="shared" si="13"/>
        <v>0</v>
      </c>
      <c r="W9" s="29">
        <f t="shared" si="13"/>
        <v>0</v>
      </c>
      <c r="X9" s="29">
        <f t="shared" si="13"/>
        <v>0</v>
      </c>
      <c r="Y9" s="29">
        <f t="shared" si="13"/>
        <v>0</v>
      </c>
      <c r="Z9" s="30">
        <f t="shared" si="13"/>
        <v>1</v>
      </c>
    </row>
    <row r="10" spans="1:26" ht="22.7" customHeight="1">
      <c r="A10" s="71"/>
      <c r="B10" s="10" t="s">
        <v>19</v>
      </c>
      <c r="C10" s="11">
        <v>8</v>
      </c>
      <c r="D10" s="62">
        <v>85</v>
      </c>
      <c r="E10" s="12">
        <v>100</v>
      </c>
      <c r="F10" s="12">
        <v>121</v>
      </c>
      <c r="G10" s="12">
        <v>123</v>
      </c>
      <c r="H10" s="12">
        <v>97</v>
      </c>
      <c r="I10" s="13">
        <v>96</v>
      </c>
      <c r="J10" s="14">
        <v>577</v>
      </c>
      <c r="K10" s="15">
        <v>107.4</v>
      </c>
      <c r="L10" s="16">
        <v>11</v>
      </c>
      <c r="M10" s="27">
        <f t="shared" si="0"/>
        <v>85</v>
      </c>
      <c r="N10" s="28">
        <f t="shared" si="1"/>
        <v>85.6</v>
      </c>
      <c r="O10" s="28">
        <f t="shared" si="2"/>
        <v>100.5</v>
      </c>
      <c r="P10" s="28">
        <f t="shared" si="3"/>
        <v>121.4</v>
      </c>
      <c r="Q10" s="28">
        <f t="shared" si="4"/>
        <v>123.3</v>
      </c>
      <c r="R10" s="28">
        <f t="shared" si="5"/>
        <v>97.2</v>
      </c>
      <c r="S10" s="28">
        <f t="shared" si="6"/>
        <v>96.1</v>
      </c>
      <c r="T10" s="29">
        <f t="shared" si="7"/>
        <v>85.6</v>
      </c>
      <c r="U10" s="29">
        <f t="shared" ref="U10:Z10" si="14">IF(N10-$T$10&gt;0,0,1)</f>
        <v>1</v>
      </c>
      <c r="V10" s="29">
        <f t="shared" si="14"/>
        <v>0</v>
      </c>
      <c r="W10" s="29">
        <f t="shared" si="14"/>
        <v>0</v>
      </c>
      <c r="X10" s="29">
        <f t="shared" si="14"/>
        <v>0</v>
      </c>
      <c r="Y10" s="29">
        <f t="shared" si="14"/>
        <v>0</v>
      </c>
      <c r="Z10" s="30">
        <f t="shared" si="14"/>
        <v>0</v>
      </c>
    </row>
    <row r="11" spans="1:26" ht="22.7" customHeight="1">
      <c r="A11" s="71"/>
      <c r="B11" s="20" t="s">
        <v>20</v>
      </c>
      <c r="C11" s="21">
        <v>0</v>
      </c>
      <c r="D11" s="22">
        <v>136</v>
      </c>
      <c r="E11" s="22">
        <v>159</v>
      </c>
      <c r="F11" s="22">
        <v>148</v>
      </c>
      <c r="G11" s="22">
        <v>135</v>
      </c>
      <c r="H11" s="22">
        <v>151</v>
      </c>
      <c r="I11" s="65">
        <v>135</v>
      </c>
      <c r="J11" s="24">
        <v>729</v>
      </c>
      <c r="K11" s="25">
        <v>145.80000000000001</v>
      </c>
      <c r="L11" s="26">
        <v>6</v>
      </c>
      <c r="M11" s="27">
        <f t="shared" si="0"/>
        <v>135</v>
      </c>
      <c r="N11" s="28">
        <f t="shared" si="1"/>
        <v>136.6</v>
      </c>
      <c r="O11" s="28">
        <f t="shared" si="2"/>
        <v>159.5</v>
      </c>
      <c r="P11" s="28">
        <f t="shared" si="3"/>
        <v>148.4</v>
      </c>
      <c r="Q11" s="28">
        <f t="shared" si="4"/>
        <v>135.30000000000001</v>
      </c>
      <c r="R11" s="28">
        <f t="shared" si="5"/>
        <v>151.19999999999999</v>
      </c>
      <c r="S11" s="28">
        <f t="shared" si="6"/>
        <v>135.1</v>
      </c>
      <c r="T11" s="29">
        <f t="shared" si="7"/>
        <v>135.1</v>
      </c>
      <c r="U11" s="29">
        <f t="shared" ref="U11:Z11" si="15">IF(N11-$T$11&gt;0,0,1)</f>
        <v>0</v>
      </c>
      <c r="V11" s="29">
        <f t="shared" si="15"/>
        <v>0</v>
      </c>
      <c r="W11" s="29">
        <f t="shared" si="15"/>
        <v>0</v>
      </c>
      <c r="X11" s="29">
        <f t="shared" si="15"/>
        <v>0</v>
      </c>
      <c r="Y11" s="29">
        <f t="shared" si="15"/>
        <v>0</v>
      </c>
      <c r="Z11" s="30">
        <f t="shared" si="15"/>
        <v>1</v>
      </c>
    </row>
    <row r="12" spans="1:26" ht="22.7" customHeight="1">
      <c r="A12" s="68"/>
      <c r="B12" s="10" t="s">
        <v>21</v>
      </c>
      <c r="C12" s="11">
        <v>0</v>
      </c>
      <c r="D12" s="12">
        <v>110</v>
      </c>
      <c r="E12" s="12">
        <v>105</v>
      </c>
      <c r="F12" s="12">
        <v>106</v>
      </c>
      <c r="G12" s="62">
        <v>91</v>
      </c>
      <c r="H12" s="12">
        <v>194</v>
      </c>
      <c r="I12" s="13">
        <v>126</v>
      </c>
      <c r="J12" s="14">
        <v>641</v>
      </c>
      <c r="K12" s="15">
        <v>128.19999999999999</v>
      </c>
      <c r="L12" s="16">
        <v>9</v>
      </c>
      <c r="M12" s="27">
        <f t="shared" si="0"/>
        <v>91</v>
      </c>
      <c r="N12" s="28">
        <f t="shared" si="1"/>
        <v>110.6</v>
      </c>
      <c r="O12" s="28">
        <f t="shared" si="2"/>
        <v>105.5</v>
      </c>
      <c r="P12" s="28">
        <f t="shared" si="3"/>
        <v>106.4</v>
      </c>
      <c r="Q12" s="28">
        <f t="shared" si="4"/>
        <v>91.3</v>
      </c>
      <c r="R12" s="28">
        <f t="shared" si="5"/>
        <v>194.2</v>
      </c>
      <c r="S12" s="28">
        <f t="shared" si="6"/>
        <v>126.1</v>
      </c>
      <c r="T12" s="29">
        <f t="shared" si="7"/>
        <v>91.3</v>
      </c>
      <c r="U12" s="29">
        <f t="shared" ref="U12:Z12" si="16">IF(N12-$T$12&gt;0,0,1)</f>
        <v>0</v>
      </c>
      <c r="V12" s="29">
        <f t="shared" si="16"/>
        <v>0</v>
      </c>
      <c r="W12" s="29">
        <f t="shared" si="16"/>
        <v>0</v>
      </c>
      <c r="X12" s="29">
        <f t="shared" si="16"/>
        <v>1</v>
      </c>
      <c r="Y12" s="29">
        <f t="shared" si="16"/>
        <v>0</v>
      </c>
      <c r="Z12" s="30">
        <f t="shared" si="16"/>
        <v>0</v>
      </c>
    </row>
    <row r="13" spans="1:26" ht="22.7" customHeight="1">
      <c r="A13" s="68"/>
      <c r="B13" s="20" t="s">
        <v>22</v>
      </c>
      <c r="C13" s="21">
        <v>0</v>
      </c>
      <c r="D13" s="22">
        <v>115</v>
      </c>
      <c r="E13" s="22">
        <v>142</v>
      </c>
      <c r="F13" s="63">
        <v>113</v>
      </c>
      <c r="G13" s="22">
        <v>166</v>
      </c>
      <c r="H13" s="22">
        <v>123</v>
      </c>
      <c r="I13" s="23">
        <v>141</v>
      </c>
      <c r="J13" s="24">
        <v>687</v>
      </c>
      <c r="K13" s="25">
        <v>137.4</v>
      </c>
      <c r="L13" s="26">
        <v>7</v>
      </c>
      <c r="M13" s="27">
        <f t="shared" si="0"/>
        <v>113</v>
      </c>
      <c r="N13" s="28">
        <f t="shared" si="1"/>
        <v>115.6</v>
      </c>
      <c r="O13" s="28">
        <f t="shared" si="2"/>
        <v>142.5</v>
      </c>
      <c r="P13" s="28">
        <f t="shared" si="3"/>
        <v>113.4</v>
      </c>
      <c r="Q13" s="28">
        <f t="shared" si="4"/>
        <v>166.3</v>
      </c>
      <c r="R13" s="28">
        <f t="shared" si="5"/>
        <v>123.2</v>
      </c>
      <c r="S13" s="28">
        <f t="shared" si="6"/>
        <v>141.1</v>
      </c>
      <c r="T13" s="29">
        <f t="shared" si="7"/>
        <v>113.4</v>
      </c>
      <c r="U13" s="29">
        <f t="shared" ref="U13:Z13" si="17">IF(N13-$T$13&gt;0,0,1)</f>
        <v>0</v>
      </c>
      <c r="V13" s="29">
        <f t="shared" si="17"/>
        <v>0</v>
      </c>
      <c r="W13" s="29">
        <f t="shared" si="17"/>
        <v>1</v>
      </c>
      <c r="X13" s="29">
        <f t="shared" si="17"/>
        <v>0</v>
      </c>
      <c r="Y13" s="29">
        <f t="shared" si="17"/>
        <v>0</v>
      </c>
      <c r="Z13" s="30">
        <f t="shared" si="17"/>
        <v>0</v>
      </c>
    </row>
    <row r="14" spans="1:26" ht="22.7" customHeight="1">
      <c r="A14" s="68"/>
      <c r="B14" s="10" t="s">
        <v>23</v>
      </c>
      <c r="C14" s="11">
        <v>0</v>
      </c>
      <c r="D14" s="12">
        <v>145</v>
      </c>
      <c r="E14" s="12">
        <v>160</v>
      </c>
      <c r="F14" s="62">
        <v>135</v>
      </c>
      <c r="G14" s="12">
        <v>153</v>
      </c>
      <c r="H14" s="12">
        <v>159</v>
      </c>
      <c r="I14" s="13">
        <v>140</v>
      </c>
      <c r="J14" s="14">
        <v>757</v>
      </c>
      <c r="K14" s="15">
        <v>151.4</v>
      </c>
      <c r="L14" s="16">
        <v>3</v>
      </c>
      <c r="M14" s="27">
        <f t="shared" si="0"/>
        <v>135</v>
      </c>
      <c r="N14" s="28">
        <f t="shared" si="1"/>
        <v>145.6</v>
      </c>
      <c r="O14" s="28">
        <f t="shared" si="2"/>
        <v>160.5</v>
      </c>
      <c r="P14" s="28">
        <f t="shared" si="3"/>
        <v>135.4</v>
      </c>
      <c r="Q14" s="28">
        <f t="shared" si="4"/>
        <v>153.30000000000001</v>
      </c>
      <c r="R14" s="28">
        <f t="shared" si="5"/>
        <v>159.19999999999999</v>
      </c>
      <c r="S14" s="28">
        <f t="shared" si="6"/>
        <v>140.1</v>
      </c>
      <c r="T14" s="29">
        <f t="shared" si="7"/>
        <v>135.4</v>
      </c>
      <c r="U14" s="29">
        <f t="shared" ref="U14:Z14" si="18">IF(N14-$T$14&gt;0,0,1)</f>
        <v>0</v>
      </c>
      <c r="V14" s="29">
        <f t="shared" si="18"/>
        <v>0</v>
      </c>
      <c r="W14" s="29">
        <f t="shared" si="18"/>
        <v>1</v>
      </c>
      <c r="X14" s="29">
        <f t="shared" si="18"/>
        <v>0</v>
      </c>
      <c r="Y14" s="29">
        <f t="shared" si="18"/>
        <v>0</v>
      </c>
      <c r="Z14" s="30">
        <f t="shared" si="18"/>
        <v>0</v>
      </c>
    </row>
    <row r="15" spans="1:26" ht="22.7" customHeight="1">
      <c r="A15" s="68"/>
      <c r="B15" s="20" t="s">
        <v>24</v>
      </c>
      <c r="C15" s="21">
        <v>8</v>
      </c>
      <c r="D15" s="22">
        <v>118</v>
      </c>
      <c r="E15" s="22">
        <v>122</v>
      </c>
      <c r="F15" s="63">
        <v>108</v>
      </c>
      <c r="G15" s="22">
        <v>115</v>
      </c>
      <c r="H15" s="22">
        <v>113</v>
      </c>
      <c r="I15" s="23">
        <v>139</v>
      </c>
      <c r="J15" s="24">
        <v>647</v>
      </c>
      <c r="K15" s="25">
        <v>121.4</v>
      </c>
      <c r="L15" s="26">
        <v>8</v>
      </c>
      <c r="M15" s="34">
        <f t="shared" si="0"/>
        <v>108</v>
      </c>
      <c r="N15" s="35">
        <f t="shared" si="1"/>
        <v>118.6</v>
      </c>
      <c r="O15" s="35">
        <f t="shared" si="2"/>
        <v>122.5</v>
      </c>
      <c r="P15" s="35">
        <f t="shared" si="3"/>
        <v>108.4</v>
      </c>
      <c r="Q15" s="35">
        <f t="shared" si="4"/>
        <v>115.3</v>
      </c>
      <c r="R15" s="35">
        <f t="shared" si="5"/>
        <v>113.2</v>
      </c>
      <c r="S15" s="35">
        <f t="shared" si="6"/>
        <v>139.1</v>
      </c>
      <c r="T15" s="36">
        <f t="shared" si="7"/>
        <v>108.4</v>
      </c>
      <c r="U15" s="36">
        <f t="shared" ref="U15:Z15" si="19">IF(N15-$T$15&gt;0,0,1)</f>
        <v>0</v>
      </c>
      <c r="V15" s="36">
        <f t="shared" si="19"/>
        <v>0</v>
      </c>
      <c r="W15" s="36">
        <f t="shared" si="19"/>
        <v>1</v>
      </c>
      <c r="X15" s="36">
        <f t="shared" si="19"/>
        <v>0</v>
      </c>
      <c r="Y15" s="36">
        <f t="shared" si="19"/>
        <v>0</v>
      </c>
      <c r="Z15" s="37">
        <f t="shared" si="19"/>
        <v>0</v>
      </c>
    </row>
    <row r="16" spans="1:26" ht="22.7" customHeight="1">
      <c r="S16" s="2"/>
    </row>
    <row r="22" spans="2:2" ht="22.7" customHeight="1">
      <c r="B22" s="38"/>
    </row>
  </sheetData>
  <sheetProtection selectLockedCells="1" selectUnlockedCells="1"/>
  <mergeCells count="8">
    <mergeCell ref="A12:A13"/>
    <mergeCell ref="A14:A15"/>
    <mergeCell ref="D1:I1"/>
    <mergeCell ref="J1:L1"/>
    <mergeCell ref="A4:A5"/>
    <mergeCell ref="A6:A7"/>
    <mergeCell ref="A8:A9"/>
    <mergeCell ref="A10:A11"/>
  </mergeCells>
  <conditionalFormatting sqref="D4:I4">
    <cfRule type="cellIs" dxfId="8" priority="2" stopIfTrue="1" operator="greaterThanOrEqual">
      <formula>225</formula>
    </cfRule>
    <cfRule type="cellIs" dxfId="7" priority="3" stopIfTrue="1" operator="greaterThanOrEqual">
      <formula>200</formula>
    </cfRule>
    <cfRule type="expression" dxfId="2" priority="1" stopIfTrue="1">
      <formula>Výsledky!R1</formula>
    </cfRule>
  </conditionalFormatting>
  <conditionalFormatting sqref="D5:D15 F5:I15">
    <cfRule type="cellIs" dxfId="6" priority="5" stopIfTrue="1" operator="greaterThanOrEqual">
      <formula>225</formula>
    </cfRule>
    <cfRule type="cellIs" dxfId="5" priority="6" stopIfTrue="1" operator="greaterThanOrEqual">
      <formula>200</formula>
    </cfRule>
    <cfRule type="expression" dxfId="1" priority="4" stopIfTrue="1">
      <formula>Výsledky!R1</formula>
    </cfRule>
  </conditionalFormatting>
  <conditionalFormatting sqref="E5:E15">
    <cfRule type="cellIs" dxfId="4" priority="8" stopIfTrue="1" operator="greaterThanOrEqual">
      <formula>225</formula>
    </cfRule>
    <cfRule type="cellIs" dxfId="3" priority="9" stopIfTrue="1" operator="greaterThanOrEqual">
      <formula>200</formula>
    </cfRule>
    <cfRule type="expression" dxfId="0" priority="7" stopIfTrue="1">
      <formula>Výsledky!R1</formula>
    </cfRule>
  </conditionalFormatting>
  <dataValidations count="1">
    <dataValidation type="list" operator="equal" allowBlank="1" sqref="B4:B15">
      <formula1>#REF!</formula1>
      <formula2>0</formula2>
    </dataValidation>
  </dataValidations>
  <pageMargins left="0.78749999999999998" right="0.78749999999999998" top="1.0249999999999999" bottom="0.78749999999999998" header="0.78749999999999998" footer="0.51180555555555551"/>
  <pageSetup paperSize="9" orientation="landscape" useFirstPageNumber="1" horizontalDpi="300" verticalDpi="300"/>
  <headerFooter alignWithMargins="0"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45"/>
  <sheetViews>
    <sheetView showFormulas="1" tabSelected="1" workbookViewId="0">
      <selection activeCell="G14" sqref="G14"/>
    </sheetView>
  </sheetViews>
  <sheetFormatPr defaultColWidth="11.5703125" defaultRowHeight="17.100000000000001" customHeight="1"/>
  <cols>
    <col min="1" max="1" width="5" style="6" customWidth="1"/>
    <col min="2" max="2" width="15.85546875" style="39" customWidth="1"/>
    <col min="3" max="3" width="5.140625" style="5" customWidth="1"/>
    <col min="4" max="4" width="5.5703125" style="5" customWidth="1"/>
    <col min="5" max="10" width="11.5703125" style="2"/>
    <col min="11" max="11" width="11.5703125" style="5"/>
    <col min="12" max="12" width="11.5703125" style="2"/>
    <col min="13" max="13" width="24.7109375" style="2" customWidth="1"/>
    <col min="14" max="16384" width="11.5703125" style="2"/>
  </cols>
  <sheetData>
    <row r="1" spans="1:14" ht="54" customHeight="1">
      <c r="B1" s="72" t="s">
        <v>0</v>
      </c>
      <c r="C1" s="72"/>
      <c r="D1" s="40" t="s">
        <v>1</v>
      </c>
    </row>
    <row r="2" spans="1:14" ht="12.75"/>
    <row r="3" spans="1:14" ht="22.7" customHeight="1">
      <c r="A3" s="41"/>
      <c r="B3" s="42" t="s">
        <v>2</v>
      </c>
      <c r="C3" s="43" t="s">
        <v>25</v>
      </c>
      <c r="D3" s="43" t="s">
        <v>11</v>
      </c>
    </row>
    <row r="4" spans="1:14" ht="28.35" customHeight="1" thickBot="1">
      <c r="A4" s="88" t="s">
        <v>26</v>
      </c>
      <c r="B4" s="89" t="s">
        <v>14</v>
      </c>
      <c r="C4" s="90">
        <v>825</v>
      </c>
      <c r="D4" s="91">
        <v>165</v>
      </c>
      <c r="K4" s="44"/>
      <c r="L4" s="45"/>
      <c r="M4" s="46"/>
      <c r="N4" s="47"/>
    </row>
    <row r="5" spans="1:14" ht="28.35" customHeight="1" thickTop="1" thickBot="1">
      <c r="A5" s="104" t="s">
        <v>27</v>
      </c>
      <c r="B5" s="105" t="s">
        <v>13</v>
      </c>
      <c r="C5" s="106">
        <v>803</v>
      </c>
      <c r="D5" s="107">
        <v>160.6</v>
      </c>
      <c r="K5" s="51"/>
      <c r="L5" s="52"/>
      <c r="M5" s="53"/>
      <c r="N5" s="54"/>
    </row>
    <row r="6" spans="1:14" ht="28.35" customHeight="1" thickTop="1">
      <c r="A6" s="92" t="s">
        <v>28</v>
      </c>
      <c r="B6" s="93" t="s">
        <v>23</v>
      </c>
      <c r="C6" s="94">
        <v>757</v>
      </c>
      <c r="D6" s="95">
        <v>151.4</v>
      </c>
      <c r="K6" s="51"/>
      <c r="L6" s="52"/>
      <c r="M6" s="53"/>
      <c r="N6" s="54"/>
    </row>
    <row r="7" spans="1:14" ht="28.35" customHeight="1">
      <c r="A7" s="48" t="s">
        <v>29</v>
      </c>
      <c r="B7" s="49" t="s">
        <v>17</v>
      </c>
      <c r="C7" s="66">
        <v>750</v>
      </c>
      <c r="D7" s="50">
        <v>142</v>
      </c>
      <c r="K7" s="51"/>
      <c r="L7" s="52"/>
      <c r="M7" s="53"/>
      <c r="N7" s="54"/>
    </row>
    <row r="8" spans="1:14" ht="28.35" customHeight="1">
      <c r="A8" s="48" t="s">
        <v>30</v>
      </c>
      <c r="B8" s="49" t="s">
        <v>18</v>
      </c>
      <c r="C8" s="66">
        <v>739</v>
      </c>
      <c r="D8" s="50">
        <v>147.80000000000001</v>
      </c>
      <c r="K8" s="51"/>
      <c r="L8" s="52"/>
      <c r="M8" s="53"/>
      <c r="N8" s="54"/>
    </row>
    <row r="9" spans="1:14" ht="28.35" customHeight="1">
      <c r="A9" s="48" t="s">
        <v>31</v>
      </c>
      <c r="B9" s="49" t="s">
        <v>20</v>
      </c>
      <c r="C9" s="66">
        <v>729</v>
      </c>
      <c r="D9" s="50">
        <v>145.80000000000001</v>
      </c>
      <c r="K9" s="51"/>
      <c r="L9" s="52"/>
      <c r="M9" s="53"/>
      <c r="N9" s="54"/>
    </row>
    <row r="10" spans="1:14" ht="28.35" customHeight="1">
      <c r="A10" s="48" t="s">
        <v>32</v>
      </c>
      <c r="B10" s="49" t="s">
        <v>22</v>
      </c>
      <c r="C10" s="66">
        <v>687</v>
      </c>
      <c r="D10" s="50">
        <v>137.4</v>
      </c>
      <c r="K10" s="51"/>
      <c r="L10" s="52"/>
      <c r="M10" s="53"/>
      <c r="N10" s="54"/>
    </row>
    <row r="11" spans="1:14" ht="28.35" customHeight="1">
      <c r="A11" s="48" t="s">
        <v>33</v>
      </c>
      <c r="B11" s="49" t="s">
        <v>24</v>
      </c>
      <c r="C11" s="66">
        <v>647</v>
      </c>
      <c r="D11" s="50">
        <v>121.4</v>
      </c>
      <c r="K11" s="51"/>
      <c r="L11" s="52"/>
      <c r="M11" s="53"/>
      <c r="N11" s="54"/>
    </row>
    <row r="12" spans="1:14" ht="28.35" customHeight="1">
      <c r="A12" s="48" t="s">
        <v>34</v>
      </c>
      <c r="B12" s="49" t="s">
        <v>21</v>
      </c>
      <c r="C12" s="66">
        <v>641</v>
      </c>
      <c r="D12" s="50">
        <v>128.19999999999999</v>
      </c>
      <c r="K12" s="51"/>
      <c r="L12" s="52"/>
      <c r="M12" s="53"/>
      <c r="N12" s="54"/>
    </row>
    <row r="13" spans="1:14" ht="28.35" customHeight="1">
      <c r="A13" s="48" t="s">
        <v>35</v>
      </c>
      <c r="B13" s="49" t="s">
        <v>16</v>
      </c>
      <c r="C13" s="66">
        <v>608</v>
      </c>
      <c r="D13" s="50">
        <v>113.6</v>
      </c>
      <c r="K13" s="51"/>
      <c r="L13" s="52"/>
      <c r="M13" s="53"/>
      <c r="N13" s="54"/>
    </row>
    <row r="14" spans="1:14" ht="28.35" customHeight="1">
      <c r="A14" s="48" t="s">
        <v>36</v>
      </c>
      <c r="B14" s="49" t="s">
        <v>19</v>
      </c>
      <c r="C14" s="66">
        <v>577</v>
      </c>
      <c r="D14" s="50">
        <v>107.4</v>
      </c>
      <c r="K14" s="51"/>
      <c r="L14" s="52"/>
      <c r="M14" s="53"/>
      <c r="N14" s="54"/>
    </row>
    <row r="15" spans="1:14" ht="28.35" customHeight="1">
      <c r="A15" s="55" t="s">
        <v>37</v>
      </c>
      <c r="B15" s="56" t="s">
        <v>15</v>
      </c>
      <c r="C15" s="67">
        <v>485</v>
      </c>
      <c r="D15" s="57">
        <v>97</v>
      </c>
      <c r="K15" s="58"/>
      <c r="L15" s="59"/>
      <c r="M15" s="60"/>
      <c r="N15" s="61"/>
    </row>
    <row r="16" spans="1:14" ht="17.100000000000001" customHeight="1">
      <c r="A16" s="2"/>
      <c r="C16" s="2"/>
      <c r="D16" s="2"/>
    </row>
    <row r="17" spans="1:5" ht="17.100000000000001" customHeight="1">
      <c r="A17" s="2"/>
      <c r="C17" s="2"/>
      <c r="D17" s="2"/>
    </row>
    <row r="18" spans="1:5" ht="17.100000000000001" customHeight="1">
      <c r="A18" s="2"/>
      <c r="B18" s="73" t="s">
        <v>38</v>
      </c>
      <c r="C18" s="74"/>
      <c r="D18" s="74"/>
    </row>
    <row r="19" spans="1:5" ht="17.100000000000001" customHeight="1">
      <c r="A19" s="2"/>
      <c r="B19" s="73" t="s">
        <v>39</v>
      </c>
      <c r="C19" s="74"/>
      <c r="D19" s="74"/>
    </row>
    <row r="20" spans="1:5" ht="17.100000000000001" customHeight="1">
      <c r="A20" s="2"/>
      <c r="C20" s="2"/>
      <c r="D20" s="2"/>
    </row>
    <row r="21" spans="1:5" ht="17.100000000000001" customHeight="1">
      <c r="A21" s="2"/>
      <c r="C21" s="2"/>
      <c r="D21" s="2"/>
    </row>
    <row r="22" spans="1:5" ht="17.100000000000001" customHeight="1">
      <c r="A22" s="2"/>
      <c r="C22" s="2"/>
      <c r="D22" s="2"/>
      <c r="E22" s="5"/>
    </row>
    <row r="23" spans="1:5" ht="17.100000000000001" customHeight="1">
      <c r="A23" s="2"/>
      <c r="C23" s="2"/>
      <c r="D23" s="2"/>
    </row>
    <row r="24" spans="1:5" ht="17.100000000000001" customHeight="1">
      <c r="A24" s="2"/>
      <c r="C24" s="2"/>
      <c r="D24" s="2"/>
    </row>
    <row r="25" spans="1:5" ht="17.100000000000001" customHeight="1">
      <c r="A25" s="2"/>
      <c r="C25" s="2"/>
      <c r="D25" s="2"/>
    </row>
    <row r="26" spans="1:5" ht="17.100000000000001" customHeight="1">
      <c r="A26" s="2"/>
      <c r="C26" s="2"/>
      <c r="D26" s="2"/>
    </row>
    <row r="27" spans="1:5" ht="17.100000000000001" customHeight="1">
      <c r="A27" s="2"/>
      <c r="C27" s="2"/>
      <c r="D27" s="2"/>
    </row>
    <row r="28" spans="1:5" ht="17.100000000000001" customHeight="1">
      <c r="A28" s="2"/>
      <c r="C28" s="2"/>
      <c r="D28" s="2"/>
    </row>
    <row r="29" spans="1:5" ht="17.100000000000001" customHeight="1">
      <c r="A29" s="2"/>
      <c r="C29" s="2"/>
      <c r="D29" s="2"/>
    </row>
    <row r="30" spans="1:5" ht="17.100000000000001" customHeight="1">
      <c r="A30" s="2"/>
      <c r="C30" s="2"/>
      <c r="D30" s="2"/>
    </row>
    <row r="31" spans="1:5" ht="17.100000000000001" customHeight="1">
      <c r="A31" s="2"/>
      <c r="C31" s="2"/>
      <c r="D31" s="2"/>
    </row>
    <row r="32" spans="1:5" ht="17.100000000000001" customHeight="1">
      <c r="A32" s="2"/>
      <c r="C32" s="2"/>
      <c r="D32" s="2"/>
    </row>
    <row r="33" spans="2:11" s="2" customFormat="1" ht="17.100000000000001" customHeight="1">
      <c r="B33" s="39"/>
      <c r="K33" s="5"/>
    </row>
    <row r="34" spans="2:11" s="2" customFormat="1" ht="17.100000000000001" customHeight="1">
      <c r="B34" s="39"/>
      <c r="K34" s="5"/>
    </row>
    <row r="35" spans="2:11" s="2" customFormat="1" ht="17.100000000000001" customHeight="1">
      <c r="B35" s="39"/>
      <c r="K35" s="5"/>
    </row>
    <row r="36" spans="2:11" s="2" customFormat="1" ht="17.100000000000001" customHeight="1">
      <c r="B36" s="39"/>
      <c r="K36" s="5"/>
    </row>
    <row r="37" spans="2:11" s="2" customFormat="1" ht="17.100000000000001" customHeight="1">
      <c r="B37" s="39"/>
      <c r="K37" s="5"/>
    </row>
    <row r="38" spans="2:11" s="2" customFormat="1" ht="17.100000000000001" customHeight="1">
      <c r="B38" s="39"/>
      <c r="K38" s="5"/>
    </row>
    <row r="39" spans="2:11" s="2" customFormat="1" ht="17.100000000000001" customHeight="1">
      <c r="B39" s="39"/>
      <c r="K39" s="5"/>
    </row>
    <row r="40" spans="2:11" s="2" customFormat="1" ht="17.100000000000001" customHeight="1">
      <c r="B40" s="39"/>
      <c r="K40" s="5"/>
    </row>
    <row r="41" spans="2:11" s="2" customFormat="1" ht="17.100000000000001" customHeight="1">
      <c r="B41" s="39"/>
      <c r="K41" s="5"/>
    </row>
    <row r="42" spans="2:11" s="2" customFormat="1" ht="17.100000000000001" customHeight="1">
      <c r="B42" s="39"/>
      <c r="K42" s="5"/>
    </row>
    <row r="43" spans="2:11" s="2" customFormat="1" ht="17.100000000000001" customHeight="1">
      <c r="B43" s="39"/>
      <c r="K43" s="5"/>
    </row>
    <row r="44" spans="2:11" s="2" customFormat="1" ht="17.100000000000001" customHeight="1">
      <c r="B44" s="39"/>
      <c r="K44" s="5"/>
    </row>
    <row r="45" spans="2:11" s="2" customFormat="1" ht="17.100000000000001" customHeight="1">
      <c r="B45" s="39"/>
      <c r="K45" s="5"/>
    </row>
  </sheetData>
  <sheetProtection selectLockedCells="1" selectUnlockedCells="1"/>
  <mergeCells count="3">
    <mergeCell ref="B1:C1"/>
    <mergeCell ref="B18:D18"/>
    <mergeCell ref="B19:D19"/>
  </mergeCells>
  <pageMargins left="0.78749999999999998" right="0.78749999999999998" top="1.0249999999999999" bottom="0.78749999999999998" header="0.78749999999999998" footer="0.51180555555555551"/>
  <pageSetup paperSize="9" orientation="landscape" horizontalDpi="300" verticalDpi="300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</vt:lpstr>
      <vt:lpstr>Celkově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Zářecký</dc:creator>
  <cp:lastModifiedBy>Vlastimil Zářecký</cp:lastModifiedBy>
  <dcterms:created xsi:type="dcterms:W3CDTF">2016-09-27T04:22:26Z</dcterms:created>
  <dcterms:modified xsi:type="dcterms:W3CDTF">2016-12-25T17:11:21Z</dcterms:modified>
</cp:coreProperties>
</file>